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1655" windowHeight="6915" tabRatio="690"/>
  </bookViews>
  <sheets>
    <sheet name="balance de comprobación" sheetId="1" r:id="rId1"/>
    <sheet name="Estado de resultado" sheetId="2" r:id="rId2"/>
    <sheet name="Estado de situación financiera" sheetId="3" r:id="rId3"/>
  </sheets>
  <calcPr calcId="124519"/>
</workbook>
</file>

<file path=xl/calcChain.xml><?xml version="1.0" encoding="utf-8"?>
<calcChain xmlns="http://schemas.openxmlformats.org/spreadsheetml/2006/main">
  <c r="D66" i="3"/>
  <c r="C61"/>
  <c r="C58"/>
  <c r="C52"/>
  <c r="D36"/>
  <c r="D31"/>
  <c r="D26"/>
  <c r="D32" s="1"/>
  <c r="D38" s="1"/>
  <c r="D18"/>
  <c r="D12"/>
  <c r="B62" i="2"/>
  <c r="C50"/>
  <c r="C52" s="1"/>
  <c r="B41"/>
  <c r="C25"/>
  <c r="C30" s="1"/>
  <c r="C32" s="1"/>
  <c r="C24"/>
  <c r="C18"/>
  <c r="C14"/>
  <c r="D28" i="1"/>
  <c r="C28"/>
  <c r="B28"/>
</calcChain>
</file>

<file path=xl/sharedStrings.xml><?xml version="1.0" encoding="utf-8"?>
<sst xmlns="http://schemas.openxmlformats.org/spreadsheetml/2006/main" count="132" uniqueCount="124">
  <si>
    <t xml:space="preserve">Horizonte, C.A </t>
  </si>
  <si>
    <t>BALANCE COMPROBACIÓN</t>
  </si>
  <si>
    <t>AL 31/12/16</t>
  </si>
  <si>
    <t>miles de Bolivares constantes</t>
  </si>
  <si>
    <t xml:space="preserve">CUENTAS </t>
  </si>
  <si>
    <t xml:space="preserve">DEBE </t>
  </si>
  <si>
    <t>HABER</t>
  </si>
  <si>
    <t>Provision para incobrables</t>
  </si>
  <si>
    <t xml:space="preserve">Alquileres de oficina ganados </t>
  </si>
  <si>
    <t>Compras</t>
  </si>
  <si>
    <t>Inventario mercancias</t>
  </si>
  <si>
    <t>Gastos en intereses bancario</t>
  </si>
  <si>
    <t>Banco Venezuela</t>
  </si>
  <si>
    <t>Cuentas por cobrar</t>
  </si>
  <si>
    <t>Utilidades no distribuidas</t>
  </si>
  <si>
    <t>IVA Débito fiscal</t>
  </si>
  <si>
    <t>Intereses pagados  por  anticipado</t>
  </si>
  <si>
    <t>Edificio</t>
  </si>
  <si>
    <t>Descuentos en compras</t>
  </si>
  <si>
    <t>Capital Social</t>
  </si>
  <si>
    <t>Servicios públicos (Luz, telefono,aseo)</t>
  </si>
  <si>
    <t>Efectos  por pagar</t>
  </si>
  <si>
    <t>Comisiones a vendedor</t>
  </si>
  <si>
    <t>Sueldos y salarios</t>
  </si>
  <si>
    <t xml:space="preserve">Mobiliarios </t>
  </si>
  <si>
    <t>Gastos varios</t>
  </si>
  <si>
    <t>Prestamos por pagar largo plazo</t>
  </si>
  <si>
    <t>Depreciación acumulada edificio</t>
  </si>
  <si>
    <t>Descuentos en ventas</t>
  </si>
  <si>
    <t>Ingreso por ventas</t>
  </si>
  <si>
    <t>TOTALES</t>
  </si>
  <si>
    <t>Información adicional</t>
  </si>
  <si>
    <t>Inventario final</t>
  </si>
  <si>
    <t>ISLR DEL PERIODO</t>
  </si>
  <si>
    <t>Elaborar: Estado de resultado y estado de situación financiera</t>
  </si>
  <si>
    <t>Horizonte, C.A.</t>
  </si>
  <si>
    <t>Estado de Resultado</t>
  </si>
  <si>
    <t>Del 01/01/2016 Al 31/12/2016</t>
  </si>
  <si>
    <t>Expresado en miles de Bolivares constantes</t>
  </si>
  <si>
    <t xml:space="preserve">Notas </t>
  </si>
  <si>
    <t xml:space="preserve">Ingresos ordinarios </t>
  </si>
  <si>
    <t>Ventas netas</t>
  </si>
  <si>
    <t>Total Ingresos</t>
  </si>
  <si>
    <t>COSTO DE VENTAS</t>
  </si>
  <si>
    <t>Costo de la mercancía vendida</t>
  </si>
  <si>
    <t>Total costo de la mercancía vendida</t>
  </si>
  <si>
    <t>utilidad brruta en ventas</t>
  </si>
  <si>
    <t>otros ingresos</t>
  </si>
  <si>
    <t>Total otros ingresos</t>
  </si>
  <si>
    <t>Total ingresos operacionales</t>
  </si>
  <si>
    <t>GASTOS OPERACIONALES:</t>
  </si>
  <si>
    <t>Gastos de Venta</t>
  </si>
  <si>
    <t>Gastos administrativos</t>
  </si>
  <si>
    <t>total gastos de operación</t>
  </si>
  <si>
    <t>Utilidad  operacional</t>
  </si>
  <si>
    <t xml:space="preserve">Otros gastos </t>
  </si>
  <si>
    <t>Gastos en intereses bancariaos</t>
  </si>
  <si>
    <t>total otros ingresos</t>
  </si>
  <si>
    <t>utilidad antes de ISLR</t>
  </si>
  <si>
    <t>ISLR</t>
  </si>
  <si>
    <t>utilidad neta del ejercicio</t>
  </si>
  <si>
    <t>Nota 4: ventas netas</t>
  </si>
  <si>
    <t>descuentos en ventas</t>
  </si>
  <si>
    <t>ventas netas</t>
  </si>
  <si>
    <t>Nota N°5: Costo de ventas</t>
  </si>
  <si>
    <t>Inventario inicial</t>
  </si>
  <si>
    <t>más: compras</t>
  </si>
  <si>
    <t>Compras netas</t>
  </si>
  <si>
    <t>Mercancia disponible para la venta</t>
  </si>
  <si>
    <t>menos inventario final</t>
  </si>
  <si>
    <t>Nota Nº 6 Gasto de ventas</t>
  </si>
  <si>
    <t>comisiones a vendedores</t>
  </si>
  <si>
    <t>total gastos de ventas</t>
  </si>
  <si>
    <t>Nota N°7: Gastos administrativos</t>
  </si>
  <si>
    <t>Servicios publicos</t>
  </si>
  <si>
    <t>Total gastos administrativos</t>
  </si>
  <si>
    <t xml:space="preserve">                             Horizonte, C.A.</t>
  </si>
  <si>
    <t xml:space="preserve">              Estado de Situacion Financiera</t>
  </si>
  <si>
    <t xml:space="preserve">                           Al 31/12/2016</t>
  </si>
  <si>
    <t>Activos</t>
  </si>
  <si>
    <t xml:space="preserve">NOTAS </t>
  </si>
  <si>
    <t>Activos Corrientes:</t>
  </si>
  <si>
    <t>Efectivo y equivalentes de efectivo</t>
  </si>
  <si>
    <t>cuentas por cobrar comerciales netos</t>
  </si>
  <si>
    <t>inventario</t>
  </si>
  <si>
    <t>Intereses pagados por Anticipado</t>
  </si>
  <si>
    <t>Total Activos Corrientes:</t>
  </si>
  <si>
    <t>Activos no corrientes:</t>
  </si>
  <si>
    <t>Propiedad planta y equipo neto</t>
  </si>
  <si>
    <t>TOTAL ACTIVOS NO CIRCULANTES</t>
  </si>
  <si>
    <t xml:space="preserve">TOTAL ACTIVOS </t>
  </si>
  <si>
    <t>Pasivos</t>
  </si>
  <si>
    <t>Pasivos Corrientes:</t>
  </si>
  <si>
    <t>IVA Debito Fiscal</t>
  </si>
  <si>
    <t>Efectos por Pagar</t>
  </si>
  <si>
    <t>Islr por Pagar</t>
  </si>
  <si>
    <t>total pasivo corriente</t>
  </si>
  <si>
    <t>pasivo no corriente</t>
  </si>
  <si>
    <t>Prestamos por Pagar (LP)</t>
  </si>
  <si>
    <t>Provisión prestaciones s. por pagar</t>
  </si>
  <si>
    <t>Total pasivo corriente</t>
  </si>
  <si>
    <t>Total pasivo</t>
  </si>
  <si>
    <t>CAPITAL:</t>
  </si>
  <si>
    <t>Utilidades No Distribuidas</t>
  </si>
  <si>
    <t>TOTAL CAPITAL</t>
  </si>
  <si>
    <t>TOTAL PASIVO Y CAPITAL</t>
  </si>
  <si>
    <t>NOTA 8 EFECTIVO Y EQUIVALENTES DE EFECTIVO</t>
  </si>
  <si>
    <t xml:space="preserve">BANCO </t>
  </si>
  <si>
    <t>total efectivo y equivalentes  de efectivo</t>
  </si>
  <si>
    <t>NOTA 9  Cuentas por cobrar comerciales netos</t>
  </si>
  <si>
    <t>Cuentas por Cobrar comerciales</t>
  </si>
  <si>
    <t>menos provisión por incobrables</t>
  </si>
  <si>
    <t>total cuentas por cobrar neto</t>
  </si>
  <si>
    <t>Nota 10 Propiedad planta y equipo neto</t>
  </si>
  <si>
    <t>Mobiliario</t>
  </si>
  <si>
    <t xml:space="preserve">total costo </t>
  </si>
  <si>
    <t xml:space="preserve">Depreciacion Acumulada </t>
  </si>
  <si>
    <t>Depreciacion Acumulada Edificio</t>
  </si>
  <si>
    <t xml:space="preserve"> valor neto </t>
  </si>
  <si>
    <t>Nota 11 Utilidades No Distribuidas</t>
  </si>
  <si>
    <t>Utilidades no distribuidas al  31/12/2015</t>
  </si>
  <si>
    <t>Más utilidades del ejercicio  finalizado 31/12/2016</t>
  </si>
  <si>
    <t>Utilidades no distribuidas al  31/12/2016</t>
  </si>
  <si>
    <t>Prestaciones sociales por pagar(provisióñ)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</si>
</sst>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(* #,##0_);_(* \(#,##0\);_(* &quot;-&quot;??_);_(@_)"/>
    <numFmt numFmtId="165" formatCode="_(* #,##0.00_);_(* \(#,##0.00\);_(* &quot;-&quot;??_);_(@_)"/>
    <numFmt numFmtId="166" formatCode="_ * #,##0.00_ ;_ * \-#,##0.00_ ;_ * &quot;-&quot;??_ ;_ @_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2" applyFont="1"/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3" fillId="0" borderId="0" xfId="2"/>
    <xf numFmtId="0" fontId="5" fillId="0" borderId="0" xfId="2" applyFont="1" applyBorder="1" applyAlignment="1">
      <alignment horizontal="center"/>
    </xf>
    <xf numFmtId="0" fontId="3" fillId="0" borderId="1" xfId="2" applyBorder="1"/>
    <xf numFmtId="0" fontId="0" fillId="0" borderId="0" xfId="0" applyFill="1"/>
    <xf numFmtId="0" fontId="3" fillId="0" borderId="1" xfId="2" applyFill="1" applyBorder="1" applyAlignment="1">
      <alignment horizontal="center"/>
    </xf>
    <xf numFmtId="0" fontId="3" fillId="0" borderId="0" xfId="2" applyBorder="1" applyAlignment="1">
      <alignment horizontal="center"/>
    </xf>
    <xf numFmtId="0" fontId="6" fillId="0" borderId="1" xfId="2" applyFont="1" applyBorder="1"/>
    <xf numFmtId="43" fontId="3" fillId="0" borderId="2" xfId="1" applyFont="1" applyFill="1" applyBorder="1" applyAlignment="1">
      <alignment horizontal="center"/>
    </xf>
    <xf numFmtId="43" fontId="3" fillId="0" borderId="1" xfId="1" applyFont="1" applyFill="1" applyBorder="1"/>
    <xf numFmtId="164" fontId="3" fillId="0" borderId="0" xfId="2" applyNumberFormat="1" applyBorder="1"/>
    <xf numFmtId="164" fontId="3" fillId="0" borderId="0" xfId="3" applyNumberFormat="1" applyFont="1" applyBorder="1"/>
    <xf numFmtId="43" fontId="3" fillId="0" borderId="1" xfId="1" applyFont="1" applyFill="1" applyBorder="1" applyAlignment="1">
      <alignment horizontal="center"/>
    </xf>
    <xf numFmtId="0" fontId="6" fillId="0" borderId="3" xfId="2" applyFont="1" applyBorder="1"/>
    <xf numFmtId="165" fontId="3" fillId="0" borderId="1" xfId="3" applyNumberFormat="1" applyFont="1" applyBorder="1"/>
    <xf numFmtId="164" fontId="3" fillId="0" borderId="1" xfId="3" applyNumberFormat="1" applyFont="1" applyBorder="1"/>
    <xf numFmtId="0" fontId="7" fillId="0" borderId="1" xfId="2" applyFont="1" applyBorder="1"/>
    <xf numFmtId="0" fontId="7" fillId="2" borderId="1" xfId="2" applyFont="1" applyFill="1" applyBorder="1"/>
    <xf numFmtId="165" fontId="3" fillId="2" borderId="1" xfId="3" applyNumberFormat="1" applyFont="1" applyFill="1" applyBorder="1"/>
    <xf numFmtId="0" fontId="7" fillId="0" borderId="0" xfId="2" applyFont="1" applyBorder="1"/>
    <xf numFmtId="165" fontId="3" fillId="0" borderId="0" xfId="3" applyNumberFormat="1" applyFont="1" applyBorder="1"/>
    <xf numFmtId="0" fontId="8" fillId="0" borderId="0" xfId="2" applyFont="1" applyBorder="1"/>
    <xf numFmtId="165" fontId="9" fillId="0" borderId="0" xfId="3" applyNumberFormat="1" applyFont="1" applyBorder="1"/>
    <xf numFmtId="0" fontId="0" fillId="0" borderId="0" xfId="0" applyAlignment="1">
      <alignment horizontal="center"/>
    </xf>
    <xf numFmtId="0" fontId="3" fillId="0" borderId="0" xfId="2" applyAlignment="1">
      <alignment horizontal="center"/>
    </xf>
    <xf numFmtId="43" fontId="0" fillId="0" borderId="4" xfId="1" applyFont="1" applyBorder="1"/>
    <xf numFmtId="43" fontId="0" fillId="0" borderId="0" xfId="1" applyFont="1" applyBorder="1"/>
    <xf numFmtId="43" fontId="2" fillId="0" borderId="4" xfId="1" applyFont="1" applyBorder="1"/>
    <xf numFmtId="43" fontId="0" fillId="0" borderId="0" xfId="1" applyFont="1"/>
    <xf numFmtId="43" fontId="2" fillId="0" borderId="0" xfId="1" applyFont="1" applyBorder="1"/>
    <xf numFmtId="43" fontId="0" fillId="0" borderId="0" xfId="0" applyNumberFormat="1" applyBorder="1"/>
    <xf numFmtId="43" fontId="0" fillId="0" borderId="5" xfId="1" applyFont="1" applyBorder="1"/>
    <xf numFmtId="43" fontId="2" fillId="0" borderId="0" xfId="0" applyNumberFormat="1" applyFont="1"/>
    <xf numFmtId="43" fontId="1" fillId="0" borderId="4" xfId="1" applyFont="1" applyBorder="1"/>
    <xf numFmtId="43" fontId="0" fillId="0" borderId="0" xfId="0" applyNumberFormat="1"/>
    <xf numFmtId="43" fontId="2" fillId="0" borderId="0" xfId="1" applyFont="1"/>
    <xf numFmtId="0" fontId="0" fillId="0" borderId="0" xfId="0" applyBorder="1"/>
    <xf numFmtId="43" fontId="2" fillId="0" borderId="6" xfId="0" applyNumberFormat="1" applyFont="1" applyBorder="1"/>
    <xf numFmtId="166" fontId="3" fillId="0" borderId="0" xfId="2" applyNumberFormat="1"/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/>
    <xf numFmtId="43" fontId="1" fillId="0" borderId="0" xfId="1" applyNumberFormat="1" applyFont="1" applyBorder="1"/>
    <xf numFmtId="43" fontId="0" fillId="0" borderId="0" xfId="0" applyNumberFormat="1" applyAlignment="1">
      <alignment vertical="center"/>
    </xf>
    <xf numFmtId="43" fontId="0" fillId="0" borderId="4" xfId="0" applyNumberFormat="1" applyBorder="1"/>
    <xf numFmtId="43" fontId="2" fillId="0" borderId="7" xfId="0" applyNumberFormat="1" applyFont="1" applyBorder="1"/>
    <xf numFmtId="43" fontId="3" fillId="0" borderId="1" xfId="1" applyFont="1" applyBorder="1"/>
    <xf numFmtId="0" fontId="10" fillId="0" borderId="0" xfId="0" applyFont="1" applyAlignment="1"/>
    <xf numFmtId="0" fontId="10" fillId="0" borderId="0" xfId="0" applyFont="1"/>
    <xf numFmtId="43" fontId="0" fillId="0" borderId="8" xfId="1" applyFont="1" applyBorder="1"/>
    <xf numFmtId="43" fontId="0" fillId="0" borderId="4" xfId="1" applyNumberFormat="1" applyFont="1" applyBorder="1"/>
    <xf numFmtId="43" fontId="2" fillId="0" borderId="0" xfId="1" applyNumberFormat="1" applyFont="1"/>
    <xf numFmtId="0" fontId="2" fillId="0" borderId="0" xfId="0" applyFont="1" applyAlignment="1"/>
    <xf numFmtId="43" fontId="0" fillId="0" borderId="0" xfId="1" applyNumberFormat="1" applyFont="1"/>
    <xf numFmtId="0" fontId="0" fillId="0" borderId="0" xfId="0" applyFont="1"/>
    <xf numFmtId="0" fontId="11" fillId="0" borderId="0" xfId="0" applyFont="1"/>
    <xf numFmtId="165" fontId="3" fillId="0" borderId="10" xfId="3" applyNumberFormat="1" applyFont="1" applyBorder="1"/>
    <xf numFmtId="164" fontId="3" fillId="0" borderId="10" xfId="3" applyNumberFormat="1" applyFont="1" applyBorder="1"/>
    <xf numFmtId="43" fontId="4" fillId="0" borderId="9" xfId="1" applyFont="1" applyBorder="1"/>
    <xf numFmtId="43" fontId="3" fillId="0" borderId="9" xfId="1" applyFont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topLeftCell="A16" workbookViewId="0">
      <selection activeCell="E13" sqref="E13"/>
    </sheetView>
  </sheetViews>
  <sheetFormatPr baseColWidth="10" defaultRowHeight="15"/>
  <cols>
    <col min="1" max="1" width="38.28515625" customWidth="1"/>
    <col min="2" max="4" width="15.42578125" bestFit="1" customWidth="1"/>
  </cols>
  <sheetData>
    <row r="1" spans="1:5">
      <c r="A1" s="1" t="s">
        <v>0</v>
      </c>
      <c r="B1" s="2" t="s">
        <v>1</v>
      </c>
      <c r="C1" s="3"/>
      <c r="D1" s="4"/>
      <c r="E1" s="4"/>
    </row>
    <row r="2" spans="1:5">
      <c r="A2" s="1" t="s">
        <v>2</v>
      </c>
      <c r="B2" s="2" t="s">
        <v>3</v>
      </c>
      <c r="C2" s="3"/>
      <c r="D2" s="5"/>
      <c r="E2" s="5"/>
    </row>
    <row r="3" spans="1:5">
      <c r="A3" s="6" t="s">
        <v>4</v>
      </c>
      <c r="B3" s="7"/>
      <c r="C3" s="8" t="s">
        <v>5</v>
      </c>
      <c r="D3" s="8" t="s">
        <v>6</v>
      </c>
      <c r="E3" s="9"/>
    </row>
    <row r="4" spans="1:5" ht="15.75">
      <c r="A4" s="10" t="s">
        <v>7</v>
      </c>
      <c r="B4" s="11">
        <v>50000</v>
      </c>
      <c r="C4" s="12"/>
      <c r="D4" s="12">
        <v>50000</v>
      </c>
      <c r="E4" s="13"/>
    </row>
    <row r="5" spans="1:5" ht="15.75">
      <c r="A5" s="10" t="s">
        <v>8</v>
      </c>
      <c r="B5" s="11">
        <v>300000</v>
      </c>
      <c r="C5" s="12"/>
      <c r="D5" s="12">
        <v>300000</v>
      </c>
      <c r="E5" s="14"/>
    </row>
    <row r="6" spans="1:5" ht="15.75">
      <c r="A6" s="10" t="s">
        <v>9</v>
      </c>
      <c r="B6" s="15">
        <v>2000000</v>
      </c>
      <c r="C6" s="12">
        <v>2000000</v>
      </c>
      <c r="D6" s="12"/>
      <c r="E6" s="14"/>
    </row>
    <row r="7" spans="1:5" ht="15.75">
      <c r="A7" s="10" t="s">
        <v>10</v>
      </c>
      <c r="B7" s="15">
        <v>14500000</v>
      </c>
      <c r="C7" s="12">
        <v>14500000</v>
      </c>
      <c r="D7" s="12"/>
      <c r="E7" s="14"/>
    </row>
    <row r="8" spans="1:5" ht="15.75">
      <c r="A8" s="10" t="s">
        <v>11</v>
      </c>
      <c r="B8" s="11">
        <v>500000</v>
      </c>
      <c r="C8" s="12">
        <v>500000</v>
      </c>
      <c r="D8" s="12"/>
      <c r="E8" s="14"/>
    </row>
    <row r="9" spans="1:5" ht="15.75">
      <c r="A9" s="10" t="s">
        <v>123</v>
      </c>
      <c r="B9" s="11">
        <v>850000</v>
      </c>
      <c r="C9" s="12"/>
      <c r="D9" s="12">
        <v>850000</v>
      </c>
      <c r="E9" s="14"/>
    </row>
    <row r="10" spans="1:5" ht="15.75">
      <c r="A10" s="10" t="s">
        <v>12</v>
      </c>
      <c r="B10" s="15">
        <v>3000000</v>
      </c>
      <c r="C10" s="12">
        <v>3000000</v>
      </c>
      <c r="D10" s="12"/>
      <c r="E10" s="14"/>
    </row>
    <row r="11" spans="1:5" ht="15.75">
      <c r="A11" s="10" t="s">
        <v>13</v>
      </c>
      <c r="B11" s="15">
        <v>1000000</v>
      </c>
      <c r="C11" s="12">
        <v>1000000</v>
      </c>
      <c r="D11" s="12"/>
      <c r="E11" s="14"/>
    </row>
    <row r="12" spans="1:5" ht="15.75">
      <c r="A12" s="10" t="s">
        <v>14</v>
      </c>
      <c r="B12" s="11">
        <v>4000000</v>
      </c>
      <c r="C12" s="12"/>
      <c r="D12" s="12">
        <v>4000000</v>
      </c>
      <c r="E12" s="14"/>
    </row>
    <row r="13" spans="1:5" ht="15.75">
      <c r="A13" s="10" t="s">
        <v>15</v>
      </c>
      <c r="B13" s="11">
        <v>600000</v>
      </c>
      <c r="C13" s="12"/>
      <c r="D13" s="12">
        <v>600000</v>
      </c>
      <c r="E13" s="14"/>
    </row>
    <row r="14" spans="1:5" ht="15.75">
      <c r="A14" s="10" t="s">
        <v>16</v>
      </c>
      <c r="B14" s="15">
        <v>300000</v>
      </c>
      <c r="C14" s="12">
        <v>300000</v>
      </c>
      <c r="D14" s="12"/>
      <c r="E14" s="14"/>
    </row>
    <row r="15" spans="1:5" ht="15.75">
      <c r="A15" s="10" t="s">
        <v>17</v>
      </c>
      <c r="B15" s="15">
        <v>20000000</v>
      </c>
      <c r="C15" s="12">
        <v>20000000</v>
      </c>
      <c r="D15" s="12"/>
      <c r="E15" s="14"/>
    </row>
    <row r="16" spans="1:5" ht="15.75">
      <c r="A16" s="10" t="s">
        <v>18</v>
      </c>
      <c r="B16" s="11">
        <v>200000</v>
      </c>
      <c r="C16" s="12"/>
      <c r="D16" s="12">
        <v>200000</v>
      </c>
      <c r="E16" s="14"/>
    </row>
    <row r="17" spans="1:5" ht="15.75">
      <c r="A17" s="10" t="s">
        <v>19</v>
      </c>
      <c r="B17" s="11">
        <v>14000000</v>
      </c>
      <c r="C17" s="12"/>
      <c r="D17" s="12">
        <v>14000000</v>
      </c>
      <c r="E17" s="14"/>
    </row>
    <row r="18" spans="1:5" ht="15.75">
      <c r="A18" s="10" t="s">
        <v>20</v>
      </c>
      <c r="B18" s="15">
        <v>2000000</v>
      </c>
      <c r="C18" s="12">
        <v>2000000</v>
      </c>
      <c r="D18" s="12"/>
      <c r="E18" s="14"/>
    </row>
    <row r="19" spans="1:5" ht="15.75">
      <c r="A19" s="10" t="s">
        <v>21</v>
      </c>
      <c r="B19" s="11">
        <v>1200000</v>
      </c>
      <c r="C19" s="12"/>
      <c r="D19" s="12">
        <v>1200000</v>
      </c>
      <c r="E19" s="14"/>
    </row>
    <row r="20" spans="1:5" ht="15.75">
      <c r="A20" s="10" t="s">
        <v>22</v>
      </c>
      <c r="B20" s="15">
        <v>150000</v>
      </c>
      <c r="C20" s="12">
        <v>150000</v>
      </c>
      <c r="D20" s="12"/>
      <c r="E20" s="14"/>
    </row>
    <row r="21" spans="1:5" ht="15.75">
      <c r="A21" s="10" t="s">
        <v>23</v>
      </c>
      <c r="B21" s="15">
        <v>1500000</v>
      </c>
      <c r="C21" s="12">
        <v>1500000</v>
      </c>
      <c r="D21" s="12"/>
      <c r="E21" s="14"/>
    </row>
    <row r="22" spans="1:5" ht="15.75">
      <c r="A22" s="10" t="s">
        <v>24</v>
      </c>
      <c r="B22" s="15">
        <v>1500000</v>
      </c>
      <c r="C22" s="12">
        <v>1500000</v>
      </c>
      <c r="D22" s="12"/>
      <c r="E22" s="14"/>
    </row>
    <row r="23" spans="1:5" ht="15.75">
      <c r="A23" s="10" t="s">
        <v>25</v>
      </c>
      <c r="B23" s="15">
        <v>1000000</v>
      </c>
      <c r="C23" s="12">
        <v>1000000</v>
      </c>
      <c r="D23" s="12"/>
      <c r="E23" s="14"/>
    </row>
    <row r="24" spans="1:5" ht="15.75">
      <c r="A24" s="10" t="s">
        <v>26</v>
      </c>
      <c r="B24" s="11">
        <v>5250000</v>
      </c>
      <c r="C24" s="12"/>
      <c r="D24" s="12">
        <v>5250000</v>
      </c>
      <c r="E24" s="14"/>
    </row>
    <row r="25" spans="1:5" ht="15.75">
      <c r="A25" s="10" t="s">
        <v>27</v>
      </c>
      <c r="B25" s="11">
        <v>2000000</v>
      </c>
      <c r="C25" s="12"/>
      <c r="D25" s="12">
        <v>2000000</v>
      </c>
      <c r="E25" s="14"/>
    </row>
    <row r="26" spans="1:5" ht="15.75">
      <c r="A26" s="10" t="s">
        <v>28</v>
      </c>
      <c r="B26" s="11">
        <v>1000000</v>
      </c>
      <c r="C26" s="12">
        <v>1000000</v>
      </c>
      <c r="D26" s="12"/>
      <c r="E26" s="14"/>
    </row>
    <row r="27" spans="1:5" ht="15.75">
      <c r="A27" s="10" t="s">
        <v>29</v>
      </c>
      <c r="B27" s="15">
        <v>20000000</v>
      </c>
      <c r="C27" s="12"/>
      <c r="D27" s="12">
        <v>20000000</v>
      </c>
      <c r="E27" s="14"/>
    </row>
    <row r="28" spans="1:5" ht="16.5" thickBot="1">
      <c r="A28" s="16" t="s">
        <v>30</v>
      </c>
      <c r="B28" s="62">
        <f>SUM(B4:B27)</f>
        <v>96900000</v>
      </c>
      <c r="C28" s="63">
        <f>SUM(C4:C27)</f>
        <v>48450000</v>
      </c>
      <c r="D28" s="63">
        <f>SUM(D4:D27)</f>
        <v>48450000</v>
      </c>
      <c r="E28" s="14"/>
    </row>
    <row r="29" spans="1:5" ht="15.75" thickTop="1">
      <c r="A29" s="6"/>
      <c r="B29" s="60"/>
      <c r="C29" s="61"/>
      <c r="D29" s="61"/>
      <c r="E29" s="14"/>
    </row>
    <row r="30" spans="1:5">
      <c r="A30" s="19"/>
      <c r="B30" s="17"/>
      <c r="C30" s="18"/>
      <c r="D30" s="18"/>
      <c r="E30" s="14"/>
    </row>
    <row r="31" spans="1:5">
      <c r="A31" s="19" t="s">
        <v>31</v>
      </c>
      <c r="B31" s="17"/>
      <c r="C31" s="18"/>
      <c r="D31" s="18"/>
      <c r="E31" s="14"/>
    </row>
    <row r="32" spans="1:5">
      <c r="A32" s="20" t="s">
        <v>32</v>
      </c>
      <c r="B32" s="21">
        <v>3000000</v>
      </c>
      <c r="C32" s="18"/>
      <c r="D32" s="18"/>
      <c r="E32" s="14"/>
    </row>
    <row r="33" spans="1:5">
      <c r="A33" s="20" t="s">
        <v>33</v>
      </c>
      <c r="B33" s="21">
        <v>12500</v>
      </c>
      <c r="C33" s="18"/>
      <c r="D33" s="18"/>
      <c r="E33" s="14"/>
    </row>
    <row r="34" spans="1:5">
      <c r="A34" s="22"/>
      <c r="B34" s="23"/>
      <c r="C34" s="23"/>
      <c r="D34" s="23"/>
      <c r="E34" s="23"/>
    </row>
    <row r="35" spans="1:5" ht="18.75">
      <c r="A35" s="24" t="s">
        <v>34</v>
      </c>
      <c r="B35" s="25"/>
      <c r="C35" s="23"/>
      <c r="D35" s="23"/>
      <c r="E35" s="23"/>
    </row>
  </sheetData>
  <mergeCells count="3">
    <mergeCell ref="B1:C1"/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2"/>
  <sheetViews>
    <sheetView topLeftCell="A49" workbookViewId="0">
      <selection activeCell="C69" sqref="C68:C69"/>
    </sheetView>
  </sheetViews>
  <sheetFormatPr baseColWidth="10" defaultRowHeight="15"/>
  <cols>
    <col min="1" max="1" width="32.28515625" customWidth="1"/>
    <col min="2" max="2" width="16.140625" customWidth="1"/>
    <col min="3" max="3" width="18.140625" customWidth="1"/>
  </cols>
  <sheetData>
    <row r="1" spans="1:4">
      <c r="A1" s="26"/>
      <c r="B1" s="26"/>
      <c r="C1" s="26" t="s">
        <v>35</v>
      </c>
      <c r="D1" s="27"/>
    </row>
    <row r="2" spans="1:4">
      <c r="A2" s="26"/>
      <c r="B2" s="26"/>
      <c r="C2" s="26" t="s">
        <v>36</v>
      </c>
      <c r="D2" s="27"/>
    </row>
    <row r="3" spans="1:4">
      <c r="A3" s="26"/>
      <c r="B3" s="26"/>
      <c r="C3" s="26" t="s">
        <v>37</v>
      </c>
      <c r="D3" s="26"/>
    </row>
    <row r="4" spans="1:4">
      <c r="A4" s="26"/>
      <c r="B4" s="26"/>
      <c r="C4" s="26" t="s">
        <v>38</v>
      </c>
      <c r="D4" s="26"/>
    </row>
    <row r="5" spans="1:4">
      <c r="B5" s="26" t="s">
        <v>39</v>
      </c>
    </row>
    <row r="6" spans="1:4">
      <c r="A6" t="s">
        <v>40</v>
      </c>
    </row>
    <row r="7" spans="1:4">
      <c r="A7" t="s">
        <v>41</v>
      </c>
      <c r="B7">
        <v>4</v>
      </c>
      <c r="C7" s="28">
        <v>19000000</v>
      </c>
      <c r="D7" s="29"/>
    </row>
    <row r="8" spans="1:4">
      <c r="A8" t="s">
        <v>42</v>
      </c>
      <c r="C8" s="30">
        <v>19000000</v>
      </c>
      <c r="D8" s="31"/>
    </row>
    <row r="11" spans="1:4">
      <c r="A11" t="s">
        <v>43</v>
      </c>
      <c r="C11" s="4"/>
      <c r="D11" s="4"/>
    </row>
    <row r="12" spans="1:4">
      <c r="A12" t="s">
        <v>44</v>
      </c>
      <c r="B12">
        <v>5</v>
      </c>
      <c r="C12" s="31">
        <v>-13300000</v>
      </c>
    </row>
    <row r="13" spans="1:4">
      <c r="A13" t="s">
        <v>45</v>
      </c>
      <c r="C13" s="30">
        <v>-13300000</v>
      </c>
    </row>
    <row r="14" spans="1:4">
      <c r="A14" t="s">
        <v>46</v>
      </c>
      <c r="C14" s="32">
        <f>C8-13300000</f>
        <v>5700000</v>
      </c>
    </row>
    <row r="15" spans="1:4">
      <c r="A15" t="s">
        <v>47</v>
      </c>
      <c r="C15" s="33"/>
    </row>
    <row r="16" spans="1:4">
      <c r="A16" t="s">
        <v>8</v>
      </c>
      <c r="C16" s="31">
        <v>300000</v>
      </c>
    </row>
    <row r="17" spans="1:4">
      <c r="A17" t="s">
        <v>48</v>
      </c>
      <c r="C17" s="34">
        <v>300000</v>
      </c>
    </row>
    <row r="18" spans="1:4">
      <c r="A18" t="s">
        <v>49</v>
      </c>
      <c r="C18" s="35">
        <f>C14+C17</f>
        <v>6000000</v>
      </c>
    </row>
    <row r="20" spans="1:4">
      <c r="A20" t="s">
        <v>50</v>
      </c>
    </row>
    <row r="22" spans="1:4">
      <c r="A22" t="s">
        <v>51</v>
      </c>
      <c r="B22">
        <v>6</v>
      </c>
      <c r="C22" s="31">
        <v>-150000</v>
      </c>
    </row>
    <row r="23" spans="1:4">
      <c r="A23" t="s">
        <v>52</v>
      </c>
      <c r="B23">
        <v>7</v>
      </c>
      <c r="C23" s="36">
        <v>-4500000</v>
      </c>
      <c r="D23" s="37"/>
    </row>
    <row r="24" spans="1:4">
      <c r="A24" t="s">
        <v>53</v>
      </c>
      <c r="C24" s="38">
        <f>SUM(C22:C23)</f>
        <v>-4650000</v>
      </c>
    </row>
    <row r="25" spans="1:4">
      <c r="A25" t="s">
        <v>54</v>
      </c>
      <c r="C25" s="32">
        <f>C18-4650000</f>
        <v>1350000</v>
      </c>
      <c r="D25" s="37"/>
    </row>
    <row r="26" spans="1:4">
      <c r="C26" s="39"/>
      <c r="D26" s="37"/>
    </row>
    <row r="27" spans="1:4">
      <c r="A27" t="s">
        <v>55</v>
      </c>
    </row>
    <row r="28" spans="1:4">
      <c r="A28" t="s">
        <v>56</v>
      </c>
      <c r="C28" s="31">
        <v>-500000</v>
      </c>
      <c r="D28" s="37"/>
    </row>
    <row r="29" spans="1:4">
      <c r="A29" t="s">
        <v>57</v>
      </c>
      <c r="C29" s="31">
        <v>-500000</v>
      </c>
    </row>
    <row r="30" spans="1:4">
      <c r="A30" t="s">
        <v>58</v>
      </c>
      <c r="C30" s="38">
        <f>C25-500000</f>
        <v>850000</v>
      </c>
    </row>
    <row r="31" spans="1:4">
      <c r="A31" t="s">
        <v>59</v>
      </c>
      <c r="C31" s="31">
        <v>-12500</v>
      </c>
    </row>
    <row r="32" spans="1:4" ht="15.75" thickBot="1">
      <c r="A32" t="s">
        <v>60</v>
      </c>
      <c r="C32" s="40">
        <f>SUM(C30:C31)</f>
        <v>837500</v>
      </c>
      <c r="D32" s="37"/>
    </row>
    <row r="33" spans="1:3" ht="15.75" thickTop="1"/>
    <row r="37" spans="1:3">
      <c r="A37" s="1" t="s">
        <v>61</v>
      </c>
      <c r="B37" s="41"/>
      <c r="C37" s="4"/>
    </row>
    <row r="39" spans="1:3">
      <c r="A39" t="s">
        <v>29</v>
      </c>
      <c r="B39" s="31">
        <v>20000000</v>
      </c>
    </row>
    <row r="40" spans="1:3">
      <c r="A40" t="s">
        <v>62</v>
      </c>
      <c r="B40" s="28">
        <v>-1000000</v>
      </c>
    </row>
    <row r="41" spans="1:3">
      <c r="A41" t="s">
        <v>63</v>
      </c>
      <c r="B41" s="35">
        <f>SUM(B39:B40)</f>
        <v>19000000</v>
      </c>
    </row>
    <row r="45" spans="1:3">
      <c r="A45" s="42" t="s">
        <v>64</v>
      </c>
    </row>
    <row r="46" spans="1:3">
      <c r="A46" t="s">
        <v>65</v>
      </c>
      <c r="C46" s="31">
        <v>14500000</v>
      </c>
    </row>
    <row r="47" spans="1:3">
      <c r="A47" t="s">
        <v>66</v>
      </c>
      <c r="B47" s="31">
        <v>2000000</v>
      </c>
    </row>
    <row r="48" spans="1:3">
      <c r="B48" s="28">
        <v>-200000</v>
      </c>
    </row>
    <row r="49" spans="1:3">
      <c r="A49" t="s">
        <v>67</v>
      </c>
      <c r="C49" s="28">
        <v>1800000</v>
      </c>
    </row>
    <row r="50" spans="1:3">
      <c r="A50" t="s">
        <v>68</v>
      </c>
      <c r="B50" s="37"/>
      <c r="C50" s="37">
        <f>SUM(C46:C49)</f>
        <v>16300000</v>
      </c>
    </row>
    <row r="51" spans="1:3">
      <c r="A51" t="s">
        <v>69</v>
      </c>
      <c r="C51" s="28">
        <v>-3000000</v>
      </c>
    </row>
    <row r="52" spans="1:3">
      <c r="A52" t="s">
        <v>43</v>
      </c>
      <c r="C52" s="35">
        <f>SUM(C50:C51)</f>
        <v>13300000</v>
      </c>
    </row>
    <row r="54" spans="1:3">
      <c r="A54" s="42" t="s">
        <v>70</v>
      </c>
    </row>
    <row r="55" spans="1:3">
      <c r="A55" t="s">
        <v>71</v>
      </c>
      <c r="B55" s="28">
        <v>150000</v>
      </c>
    </row>
    <row r="56" spans="1:3">
      <c r="A56" t="s">
        <v>72</v>
      </c>
      <c r="B56" s="38">
        <v>150000</v>
      </c>
    </row>
    <row r="57" spans="1:3">
      <c r="B57" s="31"/>
    </row>
    <row r="58" spans="1:3">
      <c r="A58" s="42" t="s">
        <v>73</v>
      </c>
    </row>
    <row r="59" spans="1:3">
      <c r="A59" t="s">
        <v>23</v>
      </c>
      <c r="B59" s="31">
        <v>1500000</v>
      </c>
    </row>
    <row r="60" spans="1:3">
      <c r="A60" t="s">
        <v>74</v>
      </c>
      <c r="B60" s="31">
        <v>2000000</v>
      </c>
    </row>
    <row r="61" spans="1:3">
      <c r="A61" t="s">
        <v>25</v>
      </c>
      <c r="B61" s="31">
        <v>1000000</v>
      </c>
    </row>
    <row r="62" spans="1:3">
      <c r="A62" t="s">
        <v>75</v>
      </c>
      <c r="B62" s="38">
        <f>SUM(B59:B61)</f>
        <v>4500000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C36" sqref="C36"/>
    </sheetView>
  </sheetViews>
  <sheetFormatPr baseColWidth="10" defaultRowHeight="15"/>
  <cols>
    <col min="2" max="2" width="19.85546875" customWidth="1"/>
    <col min="3" max="3" width="15.5703125" bestFit="1" customWidth="1"/>
    <col min="4" max="4" width="17" bestFit="1" customWidth="1"/>
  </cols>
  <sheetData>
    <row r="1" spans="1:4">
      <c r="B1" t="s">
        <v>76</v>
      </c>
    </row>
    <row r="2" spans="1:4">
      <c r="B2" t="s">
        <v>77</v>
      </c>
    </row>
    <row r="3" spans="1:4">
      <c r="B3" t="s">
        <v>78</v>
      </c>
    </row>
    <row r="4" spans="1:4">
      <c r="B4" t="s">
        <v>38</v>
      </c>
    </row>
    <row r="6" spans="1:4">
      <c r="A6" s="43" t="s">
        <v>79</v>
      </c>
      <c r="B6" s="43"/>
      <c r="C6" s="26" t="s">
        <v>80</v>
      </c>
    </row>
    <row r="7" spans="1:4">
      <c r="A7" t="s">
        <v>81</v>
      </c>
      <c r="C7" s="44"/>
    </row>
    <row r="8" spans="1:4">
      <c r="A8" s="45" t="s">
        <v>82</v>
      </c>
      <c r="C8">
        <v>8</v>
      </c>
      <c r="D8" s="31">
        <v>3000000</v>
      </c>
    </row>
    <row r="9" spans="1:4">
      <c r="A9" s="45" t="s">
        <v>83</v>
      </c>
      <c r="C9">
        <v>9</v>
      </c>
      <c r="D9" s="31">
        <v>950000</v>
      </c>
    </row>
    <row r="10" spans="1:4">
      <c r="A10" s="45" t="s">
        <v>84</v>
      </c>
      <c r="D10" s="31">
        <v>3000000</v>
      </c>
    </row>
    <row r="11" spans="1:4">
      <c r="A11" s="45" t="s">
        <v>85</v>
      </c>
      <c r="C11" s="46"/>
      <c r="D11" s="28">
        <v>300000</v>
      </c>
    </row>
    <row r="12" spans="1:4">
      <c r="A12" t="s">
        <v>86</v>
      </c>
      <c r="D12" s="46">
        <f>SUM(D8:D11)</f>
        <v>7250000</v>
      </c>
    </row>
    <row r="13" spans="1:4">
      <c r="A13" s="45"/>
      <c r="C13" s="31"/>
      <c r="D13" s="37"/>
    </row>
    <row r="14" spans="1:4">
      <c r="A14" s="45"/>
    </row>
    <row r="15" spans="1:4">
      <c r="A15" s="45" t="s">
        <v>87</v>
      </c>
    </row>
    <row r="16" spans="1:4">
      <c r="A16" s="45" t="s">
        <v>88</v>
      </c>
      <c r="C16">
        <v>10</v>
      </c>
      <c r="D16" s="47">
        <v>19500000</v>
      </c>
    </row>
    <row r="17" spans="1:8">
      <c r="A17" s="45" t="s">
        <v>89</v>
      </c>
      <c r="C17" s="31"/>
      <c r="D17" s="48">
        <v>19500000</v>
      </c>
    </row>
    <row r="18" spans="1:8" ht="15.75" thickBot="1">
      <c r="A18" t="s">
        <v>90</v>
      </c>
      <c r="C18" s="29"/>
      <c r="D18" s="49">
        <f>D12+D17</f>
        <v>26750000</v>
      </c>
    </row>
    <row r="19" spans="1:8" ht="15.75" thickTop="1"/>
    <row r="21" spans="1:8">
      <c r="A21" s="43" t="s">
        <v>91</v>
      </c>
      <c r="B21" s="43"/>
    </row>
    <row r="22" spans="1:8">
      <c r="A22" t="s">
        <v>92</v>
      </c>
      <c r="H22" s="29"/>
    </row>
    <row r="23" spans="1:8">
      <c r="A23" t="s">
        <v>93</v>
      </c>
      <c r="D23" s="31">
        <v>600000</v>
      </c>
    </row>
    <row r="24" spans="1:8">
      <c r="A24" t="s">
        <v>94</v>
      </c>
      <c r="D24" s="31">
        <v>1200000</v>
      </c>
    </row>
    <row r="25" spans="1:8">
      <c r="A25" t="s">
        <v>95</v>
      </c>
      <c r="D25" s="28">
        <v>12500</v>
      </c>
    </row>
    <row r="26" spans="1:8">
      <c r="A26" t="s">
        <v>96</v>
      </c>
      <c r="D26" s="31">
        <f>SUM(D23:D25)</f>
        <v>1812500</v>
      </c>
    </row>
    <row r="27" spans="1:8">
      <c r="C27" s="31"/>
    </row>
    <row r="28" spans="1:8">
      <c r="A28" t="s">
        <v>97</v>
      </c>
      <c r="C28" s="31"/>
    </row>
    <row r="29" spans="1:8">
      <c r="A29" t="s">
        <v>98</v>
      </c>
      <c r="D29" s="29">
        <v>5250000</v>
      </c>
    </row>
    <row r="30" spans="1:8">
      <c r="A30" t="s">
        <v>99</v>
      </c>
      <c r="D30" s="28">
        <v>850000</v>
      </c>
    </row>
    <row r="31" spans="1:8">
      <c r="A31" t="s">
        <v>100</v>
      </c>
      <c r="D31" s="37">
        <f>SUM(D29:D30)</f>
        <v>6100000</v>
      </c>
    </row>
    <row r="32" spans="1:8">
      <c r="A32" t="s">
        <v>101</v>
      </c>
      <c r="D32" s="37">
        <f>D26+D31</f>
        <v>7912500</v>
      </c>
    </row>
    <row r="33" spans="1:6">
      <c r="A33" t="s">
        <v>102</v>
      </c>
    </row>
    <row r="34" spans="1:6">
      <c r="A34" t="s">
        <v>19</v>
      </c>
      <c r="D34" s="31">
        <v>14000000</v>
      </c>
    </row>
    <row r="35" spans="1:6">
      <c r="A35" t="s">
        <v>103</v>
      </c>
      <c r="C35">
        <v>11</v>
      </c>
      <c r="D35" s="28">
        <v>4837500</v>
      </c>
    </row>
    <row r="36" spans="1:6">
      <c r="A36" t="s">
        <v>104</v>
      </c>
      <c r="D36" s="29">
        <f>SUM(D34:D35)</f>
        <v>18837500</v>
      </c>
    </row>
    <row r="37" spans="1:6">
      <c r="D37" s="33"/>
    </row>
    <row r="38" spans="1:6" ht="15.75" thickBot="1">
      <c r="A38" t="s">
        <v>105</v>
      </c>
      <c r="D38" s="49">
        <f>D32+D36</f>
        <v>26750000</v>
      </c>
    </row>
    <row r="39" spans="1:6" ht="15.75" thickTop="1"/>
    <row r="40" spans="1:6">
      <c r="F40" s="39"/>
    </row>
    <row r="43" spans="1:6">
      <c r="A43" s="42" t="s">
        <v>106</v>
      </c>
    </row>
    <row r="44" spans="1:6">
      <c r="A44" t="s">
        <v>107</v>
      </c>
      <c r="B44" s="50"/>
      <c r="D44" s="31">
        <v>3000000</v>
      </c>
    </row>
    <row r="45" spans="1:6">
      <c r="A45" t="s">
        <v>108</v>
      </c>
      <c r="D45" s="31">
        <v>3000000</v>
      </c>
    </row>
    <row r="48" spans="1:6">
      <c r="A48" s="42" t="s">
        <v>109</v>
      </c>
    </row>
    <row r="50" spans="1:4">
      <c r="A50" s="51" t="s">
        <v>110</v>
      </c>
      <c r="B50" s="52"/>
      <c r="C50" s="31">
        <v>1000000</v>
      </c>
    </row>
    <row r="51" spans="1:4" ht="15.75" thickBot="1">
      <c r="A51" s="52" t="s">
        <v>111</v>
      </c>
      <c r="B51" s="52"/>
      <c r="C51" s="53">
        <v>-50000</v>
      </c>
    </row>
    <row r="52" spans="1:4">
      <c r="A52" t="s">
        <v>112</v>
      </c>
      <c r="C52" s="38">
        <f>SUM(C50:C51)</f>
        <v>950000</v>
      </c>
    </row>
    <row r="53" spans="1:4">
      <c r="C53" s="38"/>
    </row>
    <row r="54" spans="1:4">
      <c r="A54" s="42" t="s">
        <v>113</v>
      </c>
    </row>
    <row r="56" spans="1:4">
      <c r="A56" s="45" t="s">
        <v>114</v>
      </c>
      <c r="C56" s="47">
        <v>1500000</v>
      </c>
    </row>
    <row r="57" spans="1:4">
      <c r="A57" s="45" t="s">
        <v>17</v>
      </c>
      <c r="C57" s="54">
        <v>20000000</v>
      </c>
    </row>
    <row r="58" spans="1:4">
      <c r="A58" s="45" t="s">
        <v>115</v>
      </c>
      <c r="C58" s="55">
        <f>SUM(C56:C57)</f>
        <v>21500000</v>
      </c>
    </row>
    <row r="59" spans="1:4">
      <c r="A59" s="56" t="s">
        <v>116</v>
      </c>
      <c r="C59" s="57"/>
    </row>
    <row r="60" spans="1:4">
      <c r="A60" s="45" t="s">
        <v>117</v>
      </c>
      <c r="C60" s="28">
        <v>-2000000</v>
      </c>
      <c r="D60" s="39"/>
    </row>
    <row r="61" spans="1:4">
      <c r="A61" s="45" t="s">
        <v>118</v>
      </c>
      <c r="C61" s="38">
        <f>SUM(C58:C60)</f>
        <v>19500000</v>
      </c>
      <c r="D61" s="48"/>
    </row>
    <row r="63" spans="1:4">
      <c r="A63" s="42" t="s">
        <v>119</v>
      </c>
      <c r="B63" s="58"/>
      <c r="C63" s="58"/>
    </row>
    <row r="64" spans="1:4" ht="15.75">
      <c r="A64" s="59" t="s">
        <v>120</v>
      </c>
      <c r="B64" s="58"/>
      <c r="C64" s="58"/>
      <c r="D64" s="31">
        <v>4000000</v>
      </c>
    </row>
    <row r="65" spans="1:4">
      <c r="A65" s="58" t="s">
        <v>121</v>
      </c>
      <c r="B65" s="58"/>
      <c r="C65" s="58"/>
      <c r="D65" s="28">
        <v>837500</v>
      </c>
    </row>
    <row r="66" spans="1:4" ht="15.75">
      <c r="A66" s="59" t="s">
        <v>122</v>
      </c>
      <c r="B66" s="58"/>
      <c r="C66" s="58"/>
      <c r="D66" s="37">
        <f>SUM(D64:D65)</f>
        <v>4837500</v>
      </c>
    </row>
  </sheetData>
  <mergeCells count="2">
    <mergeCell ref="A6:B6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de comprobación</vt:lpstr>
      <vt:lpstr>Estado de resultado</vt:lpstr>
      <vt:lpstr>Estado de situación financiera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</dc:creator>
  <cp:lastModifiedBy>marbelys</cp:lastModifiedBy>
  <dcterms:created xsi:type="dcterms:W3CDTF">2020-05-15T21:15:00Z</dcterms:created>
  <dcterms:modified xsi:type="dcterms:W3CDTF">2020-05-15T21:24:22Z</dcterms:modified>
</cp:coreProperties>
</file>